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onza\Downloads\"/>
    </mc:Choice>
  </mc:AlternateContent>
  <xr:revisionPtr revIDLastSave="0" documentId="8_{6956429D-3B70-48D2-8237-87EFBC3132FF}" xr6:coauthVersionLast="47" xr6:coauthVersionMax="47" xr10:uidLastSave="{00000000-0000-0000-0000-000000000000}"/>
  <bookViews>
    <workbookView xWindow="30630" yWindow="690" windowWidth="21600" windowHeight="11295" tabRatio="500" xr2:uid="{00000000-000D-0000-FFFF-FFFF00000000}"/>
  </bookViews>
  <sheets>
    <sheet name="INVERSIONES 2011-2023" sheetId="1" r:id="rId1"/>
  </sheets>
  <definedNames>
    <definedName name="_xlnm.Print_Area" localSheetId="0">'INVERSIONES 2011-2023'!$A$1:$G$30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32" i="1" l="1"/>
  <c r="F32" i="1"/>
  <c r="E32" i="1"/>
  <c r="G30" i="1"/>
  <c r="G31" i="1"/>
  <c r="F22" i="1"/>
  <c r="F21" i="1"/>
  <c r="F20" i="1"/>
  <c r="F17" i="1"/>
  <c r="F16" i="1"/>
  <c r="E21" i="1"/>
  <c r="G21" i="1" s="1"/>
  <c r="E22" i="1"/>
  <c r="E20" i="1"/>
  <c r="B19" i="1"/>
  <c r="E19" i="1" s="1"/>
  <c r="E18" i="1"/>
  <c r="F18" i="1" s="1"/>
  <c r="G18" i="1" s="1"/>
  <c r="E17" i="1"/>
  <c r="G17" i="1" s="1"/>
  <c r="E16" i="1"/>
  <c r="E15" i="1"/>
  <c r="B14" i="1"/>
  <c r="E14" i="1" s="1"/>
  <c r="F14" i="1" s="1"/>
  <c r="G14" i="1" s="1"/>
  <c r="B13" i="1"/>
  <c r="E13" i="1" s="1"/>
  <c r="F13" i="1" s="1"/>
  <c r="G13" i="1" s="1"/>
  <c r="E12" i="1"/>
  <c r="E11" i="1"/>
  <c r="E10" i="1"/>
  <c r="E9" i="1"/>
  <c r="F9" i="1" s="1"/>
  <c r="G9" i="1" s="1"/>
  <c r="E8" i="1"/>
  <c r="E7" i="1"/>
  <c r="F8" i="1" s="1"/>
  <c r="G22" i="1" l="1"/>
  <c r="F19" i="1"/>
  <c r="G19" i="1" s="1"/>
  <c r="F11" i="1"/>
  <c r="G11" i="1" s="1"/>
  <c r="G8" i="1"/>
  <c r="F15" i="1"/>
  <c r="G15" i="1" s="1"/>
  <c r="E30" i="1"/>
  <c r="E31" i="1"/>
  <c r="G20" i="1"/>
  <c r="E29" i="1"/>
  <c r="F12" i="1"/>
  <c r="F10" i="1"/>
  <c r="G10" i="1" s="1"/>
  <c r="F30" i="1" l="1"/>
  <c r="G12" i="1"/>
  <c r="G16" i="1"/>
  <c r="F31" i="1"/>
  <c r="F29" i="1"/>
</calcChain>
</file>

<file path=xl/sharedStrings.xml><?xml version="1.0" encoding="utf-8"?>
<sst xmlns="http://schemas.openxmlformats.org/spreadsheetml/2006/main" count="26" uniqueCount="18">
  <si>
    <t>INCREMENTO DE INVERSIONES POR LEGISLATURA</t>
  </si>
  <si>
    <t>(2011-2015) (2016-2019) (2020-2023) (2024-2027)</t>
  </si>
  <si>
    <t>Anualidad</t>
  </si>
  <si>
    <t>Capítulo 6</t>
  </si>
  <si>
    <t>Capítulo 7</t>
  </si>
  <si>
    <t>Total inversión anual</t>
  </si>
  <si>
    <t>Incremento anual</t>
  </si>
  <si>
    <t xml:space="preserve"> % de incremento anual</t>
  </si>
  <si>
    <t>Inversiones propias</t>
  </si>
  <si>
    <t>II Plan Infraestructuras  Sociosanitarias</t>
  </si>
  <si>
    <t>RESUMEN INCREMENTO DE INVERSIONES POR LEGISLATURA</t>
  </si>
  <si>
    <t>Total inversión legislatura</t>
  </si>
  <si>
    <t>Incremento por legislatura</t>
  </si>
  <si>
    <t xml:space="preserve"> % de incremento</t>
  </si>
  <si>
    <t>LEGISLATURA  2011-2015</t>
  </si>
  <si>
    <t>LEGISLATURA  2016-2019</t>
  </si>
  <si>
    <t>LEGISLATURA  2020-2023</t>
  </si>
  <si>
    <t>LEGISLATURA  2024-2026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</si>
</sst>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€-C0A];[Red]\-#,##0\ [$€-C0A]"/>
    <numFmt numFmtId="165" formatCode="0.00\ %"/>
    <numFmt numFmtId="166" formatCode="#,##0.00\ [$€-C0A];[Red]\-#,##0.00\ [$€-C0A]"/>
  </numFmts>
  <fonts count="12" x14ac:knownFonts="1">
    <font>
      <sz val="10"/>
      <name val="Arial"/>
      <family val="2"/>
    </font>
    <font>
      <sz val="12"/>
      <color rgb="FF000000"/>
      <name val="Roboto"/>
    </font>
    <font>
      <b/>
      <sz val="16"/>
      <color rgb="FF000080"/>
      <name val="Roboto"/>
    </font>
    <font>
      <b/>
      <sz val="14"/>
      <color rgb="FF000080"/>
      <name val="Roboto"/>
    </font>
    <font>
      <sz val="2"/>
      <name val="Times New Roman"/>
      <family val="1"/>
    </font>
    <font>
      <b/>
      <sz val="12"/>
      <color rgb="FFFFFFFF"/>
      <name val="Roboto"/>
    </font>
    <font>
      <sz val="12"/>
      <name val="Roboto"/>
    </font>
    <font>
      <b/>
      <sz val="12"/>
      <name val="Roboto"/>
    </font>
    <font>
      <sz val="2"/>
      <name val="Roboto"/>
    </font>
    <font>
      <sz val="12"/>
      <color rgb="FFC9211E"/>
      <name val="Roboto"/>
    </font>
    <font>
      <b/>
      <sz val="12"/>
      <color rgb="FF000080"/>
      <name val="Roboto"/>
    </font>
    <font>
      <b/>
      <sz val="12"/>
      <color rgb="FFC9211E"/>
      <name val="Roboto"/>
    </font>
  </fonts>
  <fills count="8">
    <fill>
      <patternFill patternType="none"/>
    </fill>
    <fill>
      <patternFill patternType="gray125"/>
    </fill>
    <fill>
      <patternFill patternType="solid">
        <fgColor rgb="FF729FCF"/>
        <bgColor rgb="FF969696"/>
      </patternFill>
    </fill>
    <fill>
      <patternFill patternType="solid">
        <fgColor rgb="FFDEE7E5"/>
        <bgColor rgb="FFDDE8CB"/>
      </patternFill>
    </fill>
    <fill>
      <patternFill patternType="solid">
        <fgColor rgb="FFFFD5A9"/>
        <bgColor rgb="FFDDE8CB"/>
      </patternFill>
    </fill>
    <fill>
      <patternFill patternType="solid">
        <fgColor rgb="FFDDE8CB"/>
        <bgColor rgb="FFDEE7E5"/>
      </patternFill>
    </fill>
    <fill>
      <patternFill patternType="solid">
        <fgColor rgb="FFFFF200"/>
        <bgColor rgb="FFFFFF00"/>
      </patternFill>
    </fill>
    <fill>
      <patternFill patternType="solid">
        <fgColor theme="9" tint="0.79998168889431442"/>
        <bgColor rgb="FFDDE8CB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rgb="FF000080"/>
      </bottom>
      <diagonal/>
    </border>
    <border>
      <left style="dotted">
        <color rgb="FF000080"/>
      </left>
      <right style="dotted">
        <color rgb="FF000080"/>
      </right>
      <top/>
      <bottom style="dotted">
        <color rgb="FF000080"/>
      </bottom>
      <diagonal/>
    </border>
    <border>
      <left/>
      <right style="dotted">
        <color rgb="FF000080"/>
      </right>
      <top/>
      <bottom style="dotted">
        <color rgb="FF000080"/>
      </bottom>
      <diagonal/>
    </border>
    <border>
      <left style="dotted">
        <color rgb="FF000080"/>
      </left>
      <right/>
      <top/>
      <bottom style="dotted">
        <color rgb="FF000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7" fillId="4" borderId="7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3" xfId="0" applyFont="1" applyBorder="1"/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4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65" fontId="6" fillId="0" borderId="5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164" fontId="6" fillId="4" borderId="5" xfId="0" applyNumberFormat="1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165" fontId="9" fillId="4" borderId="5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64" fontId="6" fillId="5" borderId="4" xfId="0" applyNumberFormat="1" applyFont="1" applyFill="1" applyBorder="1" applyAlignment="1">
      <alignment horizontal="center" vertical="center"/>
    </xf>
    <xf numFmtId="164" fontId="6" fillId="5" borderId="5" xfId="0" applyNumberFormat="1" applyFont="1" applyFill="1" applyBorder="1" applyAlignment="1">
      <alignment horizontal="center" vertical="center"/>
    </xf>
    <xf numFmtId="164" fontId="7" fillId="5" borderId="5" xfId="0" applyNumberFormat="1" applyFont="1" applyFill="1" applyBorder="1" applyAlignment="1">
      <alignment horizontal="center" vertical="center"/>
    </xf>
    <xf numFmtId="165" fontId="9" fillId="5" borderId="5" xfId="0" applyNumberFormat="1" applyFont="1" applyFill="1" applyBorder="1" applyAlignment="1">
      <alignment horizontal="center" vertical="center"/>
    </xf>
    <xf numFmtId="165" fontId="6" fillId="5" borderId="5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6" borderId="5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6" fontId="7" fillId="0" borderId="7" xfId="0" applyNumberFormat="1" applyFont="1" applyBorder="1" applyAlignment="1">
      <alignment horizontal="right" vertical="center"/>
    </xf>
    <xf numFmtId="165" fontId="7" fillId="0" borderId="7" xfId="0" applyNumberFormat="1" applyFont="1" applyBorder="1" applyAlignment="1">
      <alignment horizontal="center" vertical="center"/>
    </xf>
    <xf numFmtId="166" fontId="7" fillId="3" borderId="7" xfId="0" applyNumberFormat="1" applyFont="1" applyFill="1" applyBorder="1" applyAlignment="1">
      <alignment horizontal="right" vertical="center"/>
    </xf>
    <xf numFmtId="165" fontId="7" fillId="3" borderId="7" xfId="0" applyNumberFormat="1" applyFont="1" applyFill="1" applyBorder="1" applyAlignment="1">
      <alignment horizontal="center" vertical="center"/>
    </xf>
    <xf numFmtId="166" fontId="7" fillId="4" borderId="7" xfId="0" applyNumberFormat="1" applyFont="1" applyFill="1" applyBorder="1" applyAlignment="1">
      <alignment horizontal="right" vertical="center"/>
    </xf>
    <xf numFmtId="165" fontId="11" fillId="4" borderId="7" xfId="0" applyNumberFormat="1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right" vertical="center"/>
    </xf>
    <xf numFmtId="166" fontId="7" fillId="7" borderId="7" xfId="0" applyNumberFormat="1" applyFont="1" applyFill="1" applyBorder="1" applyAlignment="1">
      <alignment horizontal="right" vertical="center"/>
    </xf>
    <xf numFmtId="165" fontId="11" fillId="7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DEE7E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D5A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50040</xdr:colOff>
      <xdr:row>0</xdr:row>
      <xdr:rowOff>0</xdr:rowOff>
    </xdr:from>
    <xdr:to>
      <xdr:col>1</xdr:col>
      <xdr:colOff>417600</xdr:colOff>
      <xdr:row>0</xdr:row>
      <xdr:rowOff>824040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040" y="0"/>
          <a:ext cx="1465560" cy="824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2"/>
  <sheetViews>
    <sheetView tabSelected="1" topLeftCell="A23" zoomScaleNormal="100" workbookViewId="0">
      <selection activeCell="G33" sqref="G33"/>
    </sheetView>
  </sheetViews>
  <sheetFormatPr baseColWidth="10" defaultColWidth="8.7109375" defaultRowHeight="12.75" x14ac:dyDescent="0.2"/>
  <cols>
    <col min="1" max="1" width="15.5703125" customWidth="1"/>
    <col min="2" max="2" width="23.85546875" customWidth="1"/>
    <col min="3" max="3" width="22.5703125" customWidth="1"/>
    <col min="4" max="4" width="18.85546875" customWidth="1"/>
    <col min="5" max="5" width="20.140625" customWidth="1"/>
    <col min="6" max="6" width="20" customWidth="1"/>
    <col min="7" max="7" width="18.85546875" customWidth="1"/>
    <col min="9" max="9" width="22.140625" customWidth="1"/>
  </cols>
  <sheetData>
    <row r="1" spans="1:1024" ht="67.900000000000006" customHeight="1" x14ac:dyDescent="0.2">
      <c r="E1" s="11"/>
      <c r="F1" s="11"/>
      <c r="G1" s="11"/>
    </row>
    <row r="2" spans="1:1024" ht="22.35" customHeight="1" x14ac:dyDescent="0.2">
      <c r="A2" s="10" t="s">
        <v>0</v>
      </c>
      <c r="B2" s="10"/>
      <c r="C2" s="10"/>
      <c r="D2" s="10"/>
      <c r="E2" s="10"/>
      <c r="F2" s="10"/>
      <c r="G2" s="10"/>
    </row>
    <row r="3" spans="1:1024" ht="22.35" customHeight="1" x14ac:dyDescent="0.2">
      <c r="A3" s="9" t="s">
        <v>1</v>
      </c>
      <c r="B3" s="9"/>
      <c r="C3" s="9"/>
      <c r="D3" s="9"/>
      <c r="E3" s="9"/>
      <c r="F3" s="9"/>
      <c r="G3" s="9"/>
    </row>
    <row r="4" spans="1:1024" x14ac:dyDescent="0.2">
      <c r="A4" s="12"/>
      <c r="B4" s="12"/>
      <c r="C4" s="12"/>
      <c r="D4" s="12"/>
      <c r="E4" s="12"/>
      <c r="F4" s="12"/>
      <c r="G4" s="12"/>
    </row>
    <row r="5" spans="1:1024" ht="37.35" customHeight="1" x14ac:dyDescent="0.2">
      <c r="A5" s="8" t="s">
        <v>2</v>
      </c>
      <c r="B5" s="8" t="s">
        <v>3</v>
      </c>
      <c r="C5" s="8"/>
      <c r="D5" s="7" t="s">
        <v>4</v>
      </c>
      <c r="E5" s="6" t="s">
        <v>5</v>
      </c>
      <c r="F5" s="6" t="s">
        <v>6</v>
      </c>
      <c r="G5" s="6" t="s">
        <v>7</v>
      </c>
    </row>
    <row r="6" spans="1:1024" s="15" customFormat="1" ht="47.25" x14ac:dyDescent="0.2">
      <c r="A6" s="8" t="s">
        <v>2</v>
      </c>
      <c r="B6" s="13" t="s">
        <v>8</v>
      </c>
      <c r="C6" s="14" t="s">
        <v>9</v>
      </c>
      <c r="D6" s="7" t="s">
        <v>4</v>
      </c>
      <c r="E6" s="6" t="s">
        <v>5</v>
      </c>
      <c r="F6" s="6" t="s">
        <v>6</v>
      </c>
      <c r="G6" s="6" t="s">
        <v>7</v>
      </c>
      <c r="AMJ6"/>
    </row>
    <row r="7" spans="1:1024" s="15" customFormat="1" ht="34.5" customHeight="1" x14ac:dyDescent="0.2">
      <c r="A7" s="16">
        <v>2011</v>
      </c>
      <c r="B7" s="17">
        <v>182127</v>
      </c>
      <c r="C7" s="17">
        <v>0</v>
      </c>
      <c r="D7" s="18">
        <v>0</v>
      </c>
      <c r="E7" s="19">
        <f t="shared" ref="E7:E22" si="0">B7+C7+D7</f>
        <v>182127</v>
      </c>
      <c r="F7" s="20"/>
      <c r="G7" s="21"/>
      <c r="AMJ7"/>
    </row>
    <row r="8" spans="1:1024" s="15" customFormat="1" ht="34.5" customHeight="1" x14ac:dyDescent="0.2">
      <c r="A8" s="16">
        <v>2012</v>
      </c>
      <c r="B8" s="17">
        <v>1449134</v>
      </c>
      <c r="C8" s="17">
        <v>0</v>
      </c>
      <c r="D8" s="18">
        <v>0</v>
      </c>
      <c r="E8" s="19">
        <f t="shared" si="0"/>
        <v>1449134</v>
      </c>
      <c r="F8" s="18">
        <f t="shared" ref="F8:F20" si="1">E8-E7</f>
        <v>1267007</v>
      </c>
      <c r="G8" s="22">
        <f t="shared" ref="G8:G20" si="2">F8/E7</f>
        <v>6.956722506822163</v>
      </c>
      <c r="AMJ8"/>
    </row>
    <row r="9" spans="1:1024" s="15" customFormat="1" ht="34.5" customHeight="1" x14ac:dyDescent="0.2">
      <c r="A9" s="16">
        <v>2013</v>
      </c>
      <c r="B9" s="17">
        <v>1300000</v>
      </c>
      <c r="C9" s="17">
        <v>0</v>
      </c>
      <c r="D9" s="18">
        <v>0</v>
      </c>
      <c r="E9" s="19">
        <f t="shared" si="0"/>
        <v>1300000</v>
      </c>
      <c r="F9" s="18">
        <f t="shared" si="1"/>
        <v>-149134</v>
      </c>
      <c r="G9" s="22">
        <f t="shared" si="2"/>
        <v>-0.10291249808506321</v>
      </c>
      <c r="AMJ9"/>
    </row>
    <row r="10" spans="1:1024" s="15" customFormat="1" ht="34.5" customHeight="1" x14ac:dyDescent="0.2">
      <c r="A10" s="16">
        <v>2014</v>
      </c>
      <c r="B10" s="17">
        <v>1300000</v>
      </c>
      <c r="C10" s="17">
        <v>0</v>
      </c>
      <c r="D10" s="18">
        <v>0</v>
      </c>
      <c r="E10" s="19">
        <f t="shared" si="0"/>
        <v>1300000</v>
      </c>
      <c r="F10" s="18">
        <f t="shared" si="1"/>
        <v>0</v>
      </c>
      <c r="G10" s="22">
        <f t="shared" si="2"/>
        <v>0</v>
      </c>
      <c r="AMJ10"/>
    </row>
    <row r="11" spans="1:1024" s="15" customFormat="1" ht="34.5" customHeight="1" x14ac:dyDescent="0.2">
      <c r="A11" s="16">
        <v>2015</v>
      </c>
      <c r="B11" s="17">
        <v>1300000</v>
      </c>
      <c r="C11" s="17">
        <v>0</v>
      </c>
      <c r="D11" s="18">
        <v>0</v>
      </c>
      <c r="E11" s="19">
        <f t="shared" si="0"/>
        <v>1300000</v>
      </c>
      <c r="F11" s="18">
        <f t="shared" si="1"/>
        <v>0</v>
      </c>
      <c r="G11" s="22">
        <f t="shared" si="2"/>
        <v>0</v>
      </c>
      <c r="AMJ11"/>
    </row>
    <row r="12" spans="1:1024" s="15" customFormat="1" ht="34.5" customHeight="1" x14ac:dyDescent="0.2">
      <c r="A12" s="23">
        <v>2016</v>
      </c>
      <c r="B12" s="24">
        <v>2365258</v>
      </c>
      <c r="C12" s="24">
        <v>0</v>
      </c>
      <c r="D12" s="25">
        <v>0</v>
      </c>
      <c r="E12" s="26">
        <f t="shared" si="0"/>
        <v>2365258</v>
      </c>
      <c r="F12" s="25">
        <f t="shared" si="1"/>
        <v>1065258</v>
      </c>
      <c r="G12" s="27">
        <f t="shared" si="2"/>
        <v>0.8194292307692308</v>
      </c>
      <c r="I12" s="28"/>
      <c r="AMJ12"/>
    </row>
    <row r="13" spans="1:1024" s="15" customFormat="1" ht="34.5" customHeight="1" x14ac:dyDescent="0.2">
      <c r="A13" s="23">
        <v>2017</v>
      </c>
      <c r="B13" s="24">
        <f>2305258+3357000+1507767</f>
        <v>7170025</v>
      </c>
      <c r="C13" s="24">
        <v>0</v>
      </c>
      <c r="D13" s="25">
        <v>60000</v>
      </c>
      <c r="E13" s="26">
        <f t="shared" si="0"/>
        <v>7230025</v>
      </c>
      <c r="F13" s="25">
        <f t="shared" si="1"/>
        <v>4864767</v>
      </c>
      <c r="G13" s="27">
        <f t="shared" si="2"/>
        <v>2.0567595585766965</v>
      </c>
      <c r="AMJ13"/>
    </row>
    <row r="14" spans="1:1024" s="15" customFormat="1" ht="34.5" customHeight="1" x14ac:dyDescent="0.2">
      <c r="A14" s="23">
        <v>2018</v>
      </c>
      <c r="B14" s="24">
        <f>3189786.42+2370213.58</f>
        <v>5560000</v>
      </c>
      <c r="C14" s="24">
        <v>10694770</v>
      </c>
      <c r="D14" s="25">
        <v>110000</v>
      </c>
      <c r="E14" s="26">
        <f t="shared" si="0"/>
        <v>16364770</v>
      </c>
      <c r="F14" s="25">
        <f t="shared" si="1"/>
        <v>9134745</v>
      </c>
      <c r="G14" s="27">
        <f t="shared" si="2"/>
        <v>1.2634458387073351</v>
      </c>
      <c r="I14" s="28"/>
      <c r="AMJ14"/>
    </row>
    <row r="15" spans="1:1024" s="15" customFormat="1" ht="34.5" customHeight="1" x14ac:dyDescent="0.2">
      <c r="A15" s="23">
        <v>2019</v>
      </c>
      <c r="B15" s="24">
        <v>2414583.66</v>
      </c>
      <c r="C15" s="24">
        <v>13494001.539999999</v>
      </c>
      <c r="D15" s="25">
        <v>1591415</v>
      </c>
      <c r="E15" s="26">
        <f t="shared" si="0"/>
        <v>17500000.199999999</v>
      </c>
      <c r="F15" s="25">
        <f t="shared" si="1"/>
        <v>1135230.1999999993</v>
      </c>
      <c r="G15" s="27">
        <f t="shared" si="2"/>
        <v>6.9370373063599389E-2</v>
      </c>
      <c r="AMJ15"/>
    </row>
    <row r="16" spans="1:1024" s="15" customFormat="1" ht="34.5" customHeight="1" x14ac:dyDescent="0.2">
      <c r="A16" s="29">
        <v>2020</v>
      </c>
      <c r="B16" s="30">
        <v>5751839.8399999999</v>
      </c>
      <c r="C16" s="30">
        <v>5686618.7800000003</v>
      </c>
      <c r="D16" s="31">
        <v>6690556.3799999999</v>
      </c>
      <c r="E16" s="32">
        <f t="shared" si="0"/>
        <v>18129015</v>
      </c>
      <c r="F16" s="31">
        <f>E16-E15</f>
        <v>629014.80000000075</v>
      </c>
      <c r="G16" s="33">
        <f t="shared" si="2"/>
        <v>3.594370244635773E-2</v>
      </c>
      <c r="AMJ16"/>
    </row>
    <row r="17" spans="1:1024" s="15" customFormat="1" ht="34.5" customHeight="1" x14ac:dyDescent="0.2">
      <c r="A17" s="29">
        <v>2021</v>
      </c>
      <c r="B17" s="30">
        <v>664156.99</v>
      </c>
      <c r="C17" s="30">
        <v>10545653.810000001</v>
      </c>
      <c r="D17" s="31">
        <v>1954346.19</v>
      </c>
      <c r="E17" s="32">
        <f t="shared" si="0"/>
        <v>13164156.99</v>
      </c>
      <c r="F17" s="31">
        <f>E17-E16</f>
        <v>-4964858.01</v>
      </c>
      <c r="G17" s="34">
        <f t="shared" si="2"/>
        <v>-0.27386253527839211</v>
      </c>
      <c r="AMJ17"/>
    </row>
    <row r="18" spans="1:1024" s="15" customFormat="1" ht="34.5" customHeight="1" x14ac:dyDescent="0.2">
      <c r="A18" s="29">
        <v>2022</v>
      </c>
      <c r="B18" s="30">
        <v>1064156.99</v>
      </c>
      <c r="C18" s="30">
        <v>9023400.6500000004</v>
      </c>
      <c r="D18" s="31">
        <v>3476599.35</v>
      </c>
      <c r="E18" s="32">
        <f t="shared" si="0"/>
        <v>13564156.99</v>
      </c>
      <c r="F18" s="31">
        <f t="shared" si="1"/>
        <v>400000</v>
      </c>
      <c r="G18" s="33">
        <f t="shared" si="2"/>
        <v>3.0385538572948907E-2</v>
      </c>
      <c r="AMJ18"/>
    </row>
    <row r="19" spans="1:1024" s="15" customFormat="1" ht="34.5" customHeight="1" x14ac:dyDescent="0.2">
      <c r="A19" s="29">
        <v>2023</v>
      </c>
      <c r="B19" s="30">
        <f>1090760.91+53093.28</f>
        <v>1143854.19</v>
      </c>
      <c r="C19" s="30">
        <v>7683379.7599999998</v>
      </c>
      <c r="D19" s="31">
        <v>1298704.8</v>
      </c>
      <c r="E19" s="32">
        <f t="shared" si="0"/>
        <v>10125938.75</v>
      </c>
      <c r="F19" s="31">
        <f t="shared" si="1"/>
        <v>-3438218.24</v>
      </c>
      <c r="G19" s="34">
        <f t="shared" si="2"/>
        <v>-0.25347821044350799</v>
      </c>
      <c r="AMJ19"/>
    </row>
    <row r="20" spans="1:1024" s="15" customFormat="1" ht="34.5" customHeight="1" x14ac:dyDescent="0.2">
      <c r="A20" s="35">
        <v>2024</v>
      </c>
      <c r="B20" s="36">
        <v>895776.62</v>
      </c>
      <c r="C20" s="36">
        <v>6155502.6299999999</v>
      </c>
      <c r="D20" s="37">
        <v>1170712.3700000001</v>
      </c>
      <c r="E20" s="38">
        <f t="shared" si="0"/>
        <v>8221991.6200000001</v>
      </c>
      <c r="F20" s="37">
        <f>E20-E19</f>
        <v>-1903947.13</v>
      </c>
      <c r="G20" s="39">
        <f t="shared" si="2"/>
        <v>-0.18802672789226579</v>
      </c>
      <c r="AMJ20"/>
    </row>
    <row r="21" spans="1:1024" s="15" customFormat="1" ht="34.5" customHeight="1" x14ac:dyDescent="0.2">
      <c r="A21" s="35">
        <v>2025</v>
      </c>
      <c r="B21" s="36">
        <v>1426773.62</v>
      </c>
      <c r="C21" s="36">
        <v>6784481.9299999997</v>
      </c>
      <c r="D21" s="37">
        <v>20000</v>
      </c>
      <c r="E21" s="38">
        <f t="shared" ref="E21" si="3">B21+C21+D21</f>
        <v>8231255.5499999998</v>
      </c>
      <c r="F21" s="37">
        <f>E21-E20</f>
        <v>9263.929999999702</v>
      </c>
      <c r="G21" s="40">
        <f>F21/E19</f>
        <v>9.1487122613690525E-4</v>
      </c>
      <c r="AMJ21"/>
    </row>
    <row r="22" spans="1:1024" s="15" customFormat="1" ht="34.5" customHeight="1" x14ac:dyDescent="0.2">
      <c r="A22" s="35">
        <v>2026</v>
      </c>
      <c r="B22" s="36">
        <v>0</v>
      </c>
      <c r="C22" s="36">
        <v>3192473</v>
      </c>
      <c r="D22" s="37">
        <v>0</v>
      </c>
      <c r="E22" s="38">
        <f t="shared" si="0"/>
        <v>3192473</v>
      </c>
      <c r="F22" s="37">
        <f>E22-E21</f>
        <v>-5038782.55</v>
      </c>
      <c r="G22" s="40">
        <f>F22/E20</f>
        <v>-0.61284209263156608</v>
      </c>
      <c r="AMJ22"/>
    </row>
    <row r="23" spans="1:1024" s="15" customFormat="1" ht="12.6" customHeight="1" x14ac:dyDescent="0.2">
      <c r="A23" s="41"/>
      <c r="B23" s="41"/>
      <c r="C23" s="41"/>
      <c r="D23" s="42"/>
      <c r="E23" s="42"/>
      <c r="F23" s="43"/>
      <c r="G23" s="43"/>
      <c r="AMJ23"/>
    </row>
    <row r="24" spans="1:1024" s="15" customFormat="1" ht="28.35" customHeight="1" x14ac:dyDescent="0.2">
      <c r="A24" s="44"/>
      <c r="B24" s="44"/>
      <c r="C24" s="44"/>
      <c r="D24" s="45"/>
      <c r="E24" s="45"/>
      <c r="F24" s="46"/>
      <c r="G24" s="46"/>
      <c r="AMJ24"/>
    </row>
    <row r="25" spans="1:1024" s="15" customFormat="1" ht="34.5" customHeight="1" x14ac:dyDescent="0.2">
      <c r="A25" s="5" t="s">
        <v>10</v>
      </c>
      <c r="B25" s="5"/>
      <c r="C25" s="5"/>
      <c r="D25" s="5"/>
      <c r="E25" s="5"/>
      <c r="F25" s="5"/>
      <c r="G25" s="5"/>
      <c r="AMJ25"/>
    </row>
    <row r="26" spans="1:1024" s="15" customFormat="1" ht="34.5" customHeight="1" x14ac:dyDescent="0.2">
      <c r="A26" s="47"/>
      <c r="B26" s="47"/>
      <c r="C26" s="47"/>
      <c r="D26" s="47"/>
      <c r="E26" s="47"/>
      <c r="F26" s="47"/>
      <c r="G26" s="47"/>
      <c r="AMJ26"/>
    </row>
    <row r="27" spans="1:1024" s="15" customFormat="1" ht="34.5" customHeight="1" x14ac:dyDescent="0.2">
      <c r="A27" s="47"/>
      <c r="B27" s="47"/>
      <c r="C27" s="47"/>
      <c r="D27" s="47"/>
      <c r="E27" s="4" t="s">
        <v>11</v>
      </c>
      <c r="F27" s="4" t="s">
        <v>12</v>
      </c>
      <c r="G27" s="4" t="s">
        <v>13</v>
      </c>
      <c r="AMJ27"/>
    </row>
    <row r="28" spans="1:1024" s="15" customFormat="1" ht="47.85" customHeight="1" x14ac:dyDescent="0.2">
      <c r="A28" s="48"/>
      <c r="B28" s="48"/>
      <c r="C28" s="48"/>
      <c r="D28" s="48"/>
      <c r="E28" s="4" t="s">
        <v>5</v>
      </c>
      <c r="F28" s="4" t="s">
        <v>6</v>
      </c>
      <c r="G28" s="4" t="s">
        <v>7</v>
      </c>
      <c r="AMJ28"/>
    </row>
    <row r="29" spans="1:1024" s="15" customFormat="1" ht="34.5" customHeight="1" x14ac:dyDescent="0.2">
      <c r="A29" s="3" t="s">
        <v>14</v>
      </c>
      <c r="B29" s="3"/>
      <c r="C29" s="3"/>
      <c r="D29" s="3"/>
      <c r="E29" s="49">
        <f>SUM(E7:E11)</f>
        <v>5531261</v>
      </c>
      <c r="F29" s="49">
        <f>SUM(F7:F11)</f>
        <v>1117873</v>
      </c>
      <c r="G29" s="50"/>
      <c r="AMJ29"/>
    </row>
    <row r="30" spans="1:1024" s="15" customFormat="1" ht="34.5" customHeight="1" x14ac:dyDescent="0.2">
      <c r="A30" s="2" t="s">
        <v>15</v>
      </c>
      <c r="B30" s="2"/>
      <c r="C30" s="2"/>
      <c r="D30" s="2"/>
      <c r="E30" s="51">
        <f>SUM(E12:E15)</f>
        <v>43460053.200000003</v>
      </c>
      <c r="F30" s="51">
        <f>SUM(F12:F15)</f>
        <v>16200000.199999999</v>
      </c>
      <c r="G30" s="52">
        <f>F30/F29</f>
        <v>14.491807387780186</v>
      </c>
      <c r="AMJ30"/>
    </row>
    <row r="31" spans="1:1024" s="15" customFormat="1" ht="34.5" customHeight="1" x14ac:dyDescent="0.2">
      <c r="A31" s="1" t="s">
        <v>16</v>
      </c>
      <c r="B31" s="1"/>
      <c r="C31" s="1"/>
      <c r="D31" s="1"/>
      <c r="E31" s="53">
        <f>SUM(E16:E19)</f>
        <v>54983267.730000004</v>
      </c>
      <c r="F31" s="53">
        <f>SUM(F16:F19)</f>
        <v>-7374061.4499999993</v>
      </c>
      <c r="G31" s="54">
        <f>F31/F30</f>
        <v>-0.45518897277544473</v>
      </c>
      <c r="AMJ31"/>
    </row>
    <row r="32" spans="1:1024" s="15" customFormat="1" ht="34.5" customHeight="1" x14ac:dyDescent="0.2">
      <c r="A32" s="55" t="s">
        <v>17</v>
      </c>
      <c r="B32" s="55"/>
      <c r="C32" s="55"/>
      <c r="D32" s="55"/>
      <c r="E32" s="56">
        <f>SUM(E20:E22)</f>
        <v>19645720.170000002</v>
      </c>
      <c r="F32" s="56">
        <f>SUM(F20:F22)</f>
        <v>-6933465.75</v>
      </c>
      <c r="G32" s="57">
        <f>-F32/F31</f>
        <v>-0.94025060640090008</v>
      </c>
      <c r="AMJ32"/>
    </row>
  </sheetData>
  <mergeCells count="17">
    <mergeCell ref="A30:D30"/>
    <mergeCell ref="A31:D31"/>
    <mergeCell ref="A32:D32"/>
    <mergeCell ref="A25:G25"/>
    <mergeCell ref="E27:E28"/>
    <mergeCell ref="F27:F28"/>
    <mergeCell ref="G27:G28"/>
    <mergeCell ref="A29:D29"/>
    <mergeCell ref="E1:G1"/>
    <mergeCell ref="A2:G2"/>
    <mergeCell ref="A3:G3"/>
    <mergeCell ref="A5:A6"/>
    <mergeCell ref="B5:C5"/>
    <mergeCell ref="D5:D6"/>
    <mergeCell ref="E5:E6"/>
    <mergeCell ref="F5:F6"/>
    <mergeCell ref="G5:G6"/>
  </mergeCells>
  <printOptions horizontalCentered="1"/>
  <pageMargins left="0.43888888888888899" right="0.453472222222222" top="0.40347222222222201" bottom="0.21666666666666701" header="0.511811023622047" footer="0.511811023622047"/>
  <pageSetup paperSize="9" orientation="portrait" useFirstPageNumber="1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INVERSIONES 2011-2023</vt:lpstr>
      <vt:lpstr>'INVERSIONES 2011-2023'!Área_de_impresión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 González Sánchez</cp:lastModifiedBy>
  <cp:revision>14</cp:revision>
  <dcterms:created xsi:type="dcterms:W3CDTF">2020-07-15T09:04:59Z</dcterms:created>
  <dcterms:modified xsi:type="dcterms:W3CDTF">2026-04-27T16:47:43Z</dcterms:modified>
  <dc:language>es-ES</dc:language>
</cp:coreProperties>
</file>